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/>
</workbook>
</file>

<file path=xl/calcChain.xml><?xml version="1.0" encoding="utf-8"?>
<calcChain xmlns="http://schemas.openxmlformats.org/spreadsheetml/2006/main">
  <c r="H12" i="4" l="1"/>
  <c r="O24" i="4" l="1"/>
  <c r="O22" i="4"/>
  <c r="E12" i="4" l="1"/>
  <c r="F12" i="4" l="1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N10" i="4"/>
  <c r="L12" i="4"/>
  <c r="K12" i="4"/>
  <c r="L22" i="4"/>
  <c r="L17" i="4"/>
  <c r="L8" i="4" l="1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l="1"/>
  <c r="I11" i="4" s="1"/>
  <c r="H22" i="4"/>
  <c r="H17" i="4"/>
  <c r="H8" i="4" s="1"/>
  <c r="I10" i="4" l="1"/>
  <c r="G22" i="4"/>
  <c r="G17" i="4"/>
  <c r="G12" i="4"/>
  <c r="G8" i="4" l="1"/>
  <c r="F22" i="4"/>
  <c r="F17" i="4"/>
  <c r="E17" i="4" l="1"/>
  <c r="E8" i="4" s="1"/>
  <c r="E11" i="4" s="1"/>
  <c r="E22" i="4"/>
  <c r="D22" i="4"/>
  <c r="D12" i="4" l="1"/>
  <c r="D17" i="4"/>
  <c r="E10" i="4" l="1"/>
  <c r="C17" i="4"/>
  <c r="C40" i="4"/>
  <c r="C35" i="4"/>
  <c r="C30" i="4"/>
  <c r="C26" i="4" l="1"/>
  <c r="C28" i="4" s="1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<sst xmlns="http://schemas.openxmlformats.org/spreadsheetml/2006/main" count="93" uniqueCount="41">
  <si>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</si>
  <si>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</si>
  <si>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</si>
  <si>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</si>
  <si>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</si>
  <si>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</si>
  <si>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</si>
  <si>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</si>
  <si>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</si>
  <si>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</si>
  <si>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</si>
  <si>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</si>
  <si>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</si>
  <si>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</si>
  <si>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</si>
  <si>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</si>
  <si>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</si>
  <si>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</si>
  <si>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</si>
  <si>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</si>
  <si>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</si>
  <si>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</si>
  <si>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</si>
  <si>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</si>
  <si>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</si>
  <si>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</si>
  <si>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</si>
  <si>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</si>
  <si>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</si>
  <si>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</si>
  <si>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</si>
  <si>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</si>
  <si>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</si>
  <si>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</si>
  <si>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</si>
  <si>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</si>
  <si>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</si>
  <si>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</si>
  <si>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</si>
  <si>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2021 г.</t>
  </si>
  <si>
    <t>Полезный отпуск электрической энергии ГП в разрезе ТСО (по зоне деятельности г.Элиста)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</si>
</sst>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0000_ ;[Red]\-#,##0.000000000\ "/>
    <numFmt numFmtId="173" formatCode="0.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6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0" borderId="0" xfId="1" applyNumberFormat="1" applyAlignment="1">
      <alignment horizontal="center"/>
    </xf>
    <xf numFmtId="173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M9" activeCellId="2" sqref="M12 M17 M9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4.71093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4" customFormat="1" ht="23.25" customHeight="1" x14ac:dyDescent="0.2">
      <c r="A3" s="38" t="s">
        <v>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3" t="s">
        <v>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5"/>
    </row>
    <row r="8" spans="1:17" s="4" customFormat="1" x14ac:dyDescent="0.2">
      <c r="A8" s="9" t="s">
        <v>36</v>
      </c>
      <c r="B8" s="10" t="s">
        <v>13</v>
      </c>
      <c r="C8" s="27">
        <f>C9+C12+C17+C22+C24</f>
        <v>18.508866000000001</v>
      </c>
      <c r="D8" s="11">
        <f t="shared" ref="D8" si="0">D9+D12+D17+D22+D24</f>
        <v>16.736637999999999</v>
      </c>
      <c r="E8" s="11">
        <f t="shared" ref="E8:J8" si="1">E9+E12+E17+E22+E24</f>
        <v>17.603280999999999</v>
      </c>
      <c r="F8" s="27">
        <f t="shared" si="1"/>
        <v>14.727599</v>
      </c>
      <c r="G8" s="27">
        <f t="shared" si="1"/>
        <v>13.055293000000001</v>
      </c>
      <c r="H8" s="11">
        <f t="shared" si="1"/>
        <v>15.78402397</v>
      </c>
      <c r="I8" s="27">
        <f t="shared" si="1"/>
        <v>20.288442999999997</v>
      </c>
      <c r="J8" s="27">
        <f t="shared" si="1"/>
        <v>19.923965989999999</v>
      </c>
      <c r="K8" s="27">
        <f t="shared" ref="K8" si="2">K9+K12+K17+K22+K24</f>
        <v>13.556474</v>
      </c>
      <c r="L8" s="27">
        <f>L9+L12+L17+L22+L24</f>
        <v>16.91431</v>
      </c>
      <c r="M8" s="27">
        <f>M9+M12+M17+M22+M24</f>
        <v>16.843018000000004</v>
      </c>
      <c r="N8" s="27">
        <f>N9+N12+N17+N22+N24</f>
        <v>0</v>
      </c>
      <c r="O8" s="11">
        <f>SUM(C8:N8)</f>
        <v>183.94191196</v>
      </c>
    </row>
    <row r="9" spans="1:17" s="4" customFormat="1" x14ac:dyDescent="0.2">
      <c r="A9" s="9" t="s">
        <v>14</v>
      </c>
      <c r="B9" s="10" t="s">
        <v>13</v>
      </c>
      <c r="C9" s="13">
        <v>5.6843880000000002</v>
      </c>
      <c r="D9" s="13">
        <v>3.1752439999999993</v>
      </c>
      <c r="E9" s="13">
        <v>4.623456</v>
      </c>
      <c r="F9" s="13">
        <v>3.0750070000000012</v>
      </c>
      <c r="G9" s="13">
        <v>2.6783440000000009</v>
      </c>
      <c r="H9" s="34">
        <v>4.3624489999999998</v>
      </c>
      <c r="I9" s="13">
        <v>5.678528</v>
      </c>
      <c r="J9" s="13">
        <v>4.361027</v>
      </c>
      <c r="K9" s="13">
        <v>1.6700423</v>
      </c>
      <c r="L9" s="13">
        <v>4.1340808300000003</v>
      </c>
      <c r="M9" s="34">
        <v>3.9850245400000013</v>
      </c>
      <c r="N9" s="13"/>
      <c r="O9" s="11">
        <f>SUM(C9:N9)</f>
        <v>43.427590670000001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30.711703245352794</v>
      </c>
      <c r="D10" s="14">
        <f t="shared" ref="D10" si="3">D9/D8*100</f>
        <v>18.971815008486171</v>
      </c>
      <c r="E10" s="14">
        <f t="shared" ref="E10:G10" si="4">E9/E8*100</f>
        <v>26.264740078852348</v>
      </c>
      <c r="F10" s="14">
        <f>F9/F8*100</f>
        <v>20.879214595671712</v>
      </c>
      <c r="G10" s="11">
        <f t="shared" si="4"/>
        <v>20.515387896694474</v>
      </c>
      <c r="H10" s="14">
        <f t="shared" ref="H10:N10" si="5">H9/H8*100</f>
        <v>27.638383014949259</v>
      </c>
      <c r="I10" s="14">
        <f t="shared" si="5"/>
        <v>27.988978750118974</v>
      </c>
      <c r="J10" s="14">
        <f t="shared" si="5"/>
        <v>21.888347943320298</v>
      </c>
      <c r="K10" s="14">
        <f t="shared" si="5"/>
        <v>12.319149507460422</v>
      </c>
      <c r="L10" s="14">
        <f t="shared" si="5"/>
        <v>24.441321165332788</v>
      </c>
      <c r="M10" s="14">
        <f t="shared" si="5"/>
        <v>23.659800992909943</v>
      </c>
      <c r="N10" s="14" t="e">
        <f t="shared" si="5"/>
        <v>#DIV/0!</v>
      </c>
      <c r="O10" s="14">
        <f t="shared" ref="O10" si="6">O9/O8*100</f>
        <v>23.609404842678682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7">C8-C9</f>
        <v>12.824478000000001</v>
      </c>
      <c r="D11" s="11">
        <f t="shared" si="7"/>
        <v>13.561394</v>
      </c>
      <c r="E11" s="11">
        <f>E8-E9</f>
        <v>12.979824999999998</v>
      </c>
      <c r="F11" s="11">
        <f t="shared" si="7"/>
        <v>11.652591999999999</v>
      </c>
      <c r="G11" s="11">
        <f>G8-G9</f>
        <v>10.376949</v>
      </c>
      <c r="H11" s="27">
        <f t="shared" si="7"/>
        <v>11.42157497</v>
      </c>
      <c r="I11" s="27">
        <f>I8-I9</f>
        <v>14.609914999999997</v>
      </c>
      <c r="J11" s="11">
        <f>J8-J9</f>
        <v>15.562938989999999</v>
      </c>
      <c r="K11" s="11">
        <f t="shared" ref="K11" si="8">K8-K9</f>
        <v>11.886431699999999</v>
      </c>
      <c r="L11" s="11">
        <f>L8-L9</f>
        <v>12.78022917</v>
      </c>
      <c r="M11" s="27">
        <f>M8-M9</f>
        <v>12.857993460000003</v>
      </c>
      <c r="N11" s="27">
        <f>N8-N9</f>
        <v>0</v>
      </c>
      <c r="O11" s="11">
        <f>SUM(C11:N11)</f>
        <v>140.51432129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9">C13+C14+C15+C16</f>
        <v>7.1879630000000008</v>
      </c>
      <c r="D12" s="11">
        <f t="shared" si="9"/>
        <v>6.9167820000000004</v>
      </c>
      <c r="E12" s="11">
        <f>E13+E14+E15+E16</f>
        <v>6.1635369999999998</v>
      </c>
      <c r="F12" s="11">
        <f>F13+F14+F15+F16</f>
        <v>6.2164069999999993</v>
      </c>
      <c r="G12" s="11">
        <f t="shared" ref="G12" si="10">G13+G14+G15+G16</f>
        <v>5.8206790000000002</v>
      </c>
      <c r="H12" s="27">
        <f>H13+H14+H15+H16</f>
        <v>5.8609339700000005</v>
      </c>
      <c r="I12" s="11">
        <f t="shared" ref="I12:M12" si="11">I13+I14+I15+I16</f>
        <v>8.6859660000000005</v>
      </c>
      <c r="J12" s="11">
        <f t="shared" si="11"/>
        <v>9.0176999900000006</v>
      </c>
      <c r="K12" s="11">
        <f t="shared" si="11"/>
        <v>6.5802116999999996</v>
      </c>
      <c r="L12" s="27">
        <f t="shared" si="11"/>
        <v>6.7798011699999998</v>
      </c>
      <c r="M12" s="30">
        <f t="shared" si="11"/>
        <v>6.4526674599999998</v>
      </c>
      <c r="N12" s="30">
        <f>N13+N14+N15+N16</f>
        <v>0</v>
      </c>
      <c r="O12" s="29">
        <f>SUM(C12:N12)</f>
        <v>75.682648290000003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5.3430520000000001</v>
      </c>
      <c r="D13" s="13">
        <v>5.1622890000000003</v>
      </c>
      <c r="E13" s="13">
        <v>4.5202020000000003</v>
      </c>
      <c r="F13" s="13">
        <v>4.5746019999999996</v>
      </c>
      <c r="G13" s="13">
        <v>4.226426</v>
      </c>
      <c r="H13" s="13">
        <v>4.2607043500000001</v>
      </c>
      <c r="I13" s="13">
        <v>6.2828090000000003</v>
      </c>
      <c r="J13" s="13">
        <v>6.3798136899999998</v>
      </c>
      <c r="K13" s="13">
        <v>4.7963994699999999</v>
      </c>
      <c r="L13" s="13">
        <v>4.9054351199999999</v>
      </c>
      <c r="M13" s="13">
        <v>4.7662503799999998</v>
      </c>
      <c r="N13" s="13"/>
      <c r="O13" s="29">
        <f>SUM(C13:N13)</f>
        <v>55.217983009999998</v>
      </c>
      <c r="Q13" s="19"/>
    </row>
    <row r="14" spans="1:17" s="4" customFormat="1" x14ac:dyDescent="0.2">
      <c r="A14" s="12" t="s">
        <v>21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2">SUM(C14:N14)</f>
        <v>0</v>
      </c>
    </row>
    <row r="15" spans="1:17" s="4" customFormat="1" x14ac:dyDescent="0.2">
      <c r="A15" s="12" t="s">
        <v>22</v>
      </c>
      <c r="B15" s="10" t="s">
        <v>13</v>
      </c>
      <c r="C15" s="13">
        <v>0.15368599999999999</v>
      </c>
      <c r="D15" s="13">
        <v>0.147006</v>
      </c>
      <c r="E15" s="13">
        <v>0.12728700000000001</v>
      </c>
      <c r="F15" s="13">
        <v>0.13339100000000001</v>
      </c>
      <c r="G15" s="13">
        <v>0.127168</v>
      </c>
      <c r="H15" s="13">
        <v>0.13019562000000001</v>
      </c>
      <c r="I15" s="13">
        <v>0.16573599999999999</v>
      </c>
      <c r="J15" s="13">
        <v>0.17640430000000001</v>
      </c>
      <c r="K15" s="13">
        <v>0.14089623000000001</v>
      </c>
      <c r="L15" s="13">
        <v>0.13057004999999999</v>
      </c>
      <c r="M15" s="13">
        <v>0.15075008000000001</v>
      </c>
      <c r="N15" s="13"/>
      <c r="O15" s="29">
        <f t="shared" si="12"/>
        <v>1.5830902800000004</v>
      </c>
    </row>
    <row r="16" spans="1:17" s="4" customFormat="1" ht="25.5" x14ac:dyDescent="0.2">
      <c r="A16" s="16" t="s">
        <v>23</v>
      </c>
      <c r="B16" s="10" t="s">
        <v>13</v>
      </c>
      <c r="C16" s="13">
        <v>1.691225</v>
      </c>
      <c r="D16" s="13">
        <v>1.6074870000000001</v>
      </c>
      <c r="E16" s="13">
        <v>1.5160480000000001</v>
      </c>
      <c r="F16" s="13">
        <v>1.5084139999999999</v>
      </c>
      <c r="G16" s="13">
        <v>1.467085</v>
      </c>
      <c r="H16" s="13">
        <v>1.4700340000000001</v>
      </c>
      <c r="I16" s="13">
        <v>2.2374209999999999</v>
      </c>
      <c r="J16" s="13">
        <v>2.4614820000000002</v>
      </c>
      <c r="K16" s="13">
        <v>1.642916</v>
      </c>
      <c r="L16" s="13">
        <v>1.7437959999999999</v>
      </c>
      <c r="M16" s="13">
        <v>1.5356669999999999</v>
      </c>
      <c r="N16" s="13"/>
      <c r="O16" s="29">
        <f t="shared" si="12"/>
        <v>18.881575000000002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5.5903229999999997</v>
      </c>
      <c r="D17" s="11">
        <f t="shared" si="13"/>
        <v>6.6028760000000002</v>
      </c>
      <c r="E17" s="11">
        <f t="shared" si="13"/>
        <v>6.7728169999999999</v>
      </c>
      <c r="F17" s="11">
        <f t="shared" si="13"/>
        <v>5.3965680000000003</v>
      </c>
      <c r="G17" s="11">
        <f t="shared" si="13"/>
        <v>4.5084289999999996</v>
      </c>
      <c r="H17" s="27">
        <f t="shared" ref="H17" si="14">H18+H19+H20+H21</f>
        <v>5.5018359999999999</v>
      </c>
      <c r="I17" s="11">
        <f t="shared" ref="I17:N17" si="15">I18+I19+I20+I21</f>
        <v>5.8579910000000002</v>
      </c>
      <c r="J17" s="11">
        <f>J18+J19+J20+J21</f>
        <v>6.4813190000000001</v>
      </c>
      <c r="K17" s="11">
        <f t="shared" si="15"/>
        <v>5.2620629999999995</v>
      </c>
      <c r="L17" s="11">
        <f t="shared" si="15"/>
        <v>5.9568890000000003</v>
      </c>
      <c r="M17" s="11">
        <f t="shared" si="15"/>
        <v>6.3661880000000002</v>
      </c>
      <c r="N17" s="11">
        <f t="shared" si="15"/>
        <v>0</v>
      </c>
      <c r="O17" s="11">
        <f t="shared" si="12"/>
        <v>64.297298999999981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26</v>
      </c>
      <c r="B20" s="10" t="s">
        <v>13</v>
      </c>
      <c r="C20" s="13">
        <v>3.430396</v>
      </c>
      <c r="D20" s="13">
        <v>3.9123019999999999</v>
      </c>
      <c r="E20" s="13">
        <v>4.187894</v>
      </c>
      <c r="F20" s="13">
        <v>3.1696810000000002</v>
      </c>
      <c r="G20" s="13">
        <v>2.560019</v>
      </c>
      <c r="H20" s="13">
        <v>3.178029</v>
      </c>
      <c r="I20" s="13">
        <v>3.192917</v>
      </c>
      <c r="J20" s="13">
        <v>3.5787710000000001</v>
      </c>
      <c r="K20" s="13">
        <v>2.9656259999999999</v>
      </c>
      <c r="L20" s="13">
        <v>3.5811950000000001</v>
      </c>
      <c r="M20" s="13">
        <v>4.036988</v>
      </c>
      <c r="N20" s="13"/>
      <c r="O20" s="11">
        <f t="shared" si="12"/>
        <v>37.793818000000002</v>
      </c>
    </row>
    <row r="21" spans="1:15" s="4" customFormat="1" x14ac:dyDescent="0.2">
      <c r="A21" s="17" t="s">
        <v>27</v>
      </c>
      <c r="B21" s="10" t="s">
        <v>13</v>
      </c>
      <c r="C21" s="13">
        <v>2.1599270000000002</v>
      </c>
      <c r="D21" s="13">
        <v>2.6905739999999998</v>
      </c>
      <c r="E21" s="13">
        <v>2.5849229999999999</v>
      </c>
      <c r="F21" s="13">
        <v>2.2268870000000001</v>
      </c>
      <c r="G21" s="13">
        <v>1.94841</v>
      </c>
      <c r="H21" s="13">
        <v>2.323807</v>
      </c>
      <c r="I21" s="13">
        <v>2.6650740000000002</v>
      </c>
      <c r="J21" s="13">
        <v>2.9025479999999999</v>
      </c>
      <c r="K21" s="13">
        <v>2.2964370000000001</v>
      </c>
      <c r="L21" s="13">
        <v>2.3756940000000002</v>
      </c>
      <c r="M21" s="13">
        <v>2.3292000000000002</v>
      </c>
      <c r="N21" s="13"/>
      <c r="O21" s="11">
        <f t="shared" si="12"/>
        <v>26.503480999999997</v>
      </c>
    </row>
    <row r="22" spans="1:15" s="4" customFormat="1" ht="38.25" x14ac:dyDescent="0.2">
      <c r="A22" s="18" t="s">
        <v>28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35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34</v>
      </c>
      <c r="B24" s="10" t="s">
        <v>13</v>
      </c>
      <c r="C24" s="13">
        <v>4.6191999999999997E-2</v>
      </c>
      <c r="D24" s="13">
        <v>4.1736000000000002E-2</v>
      </c>
      <c r="E24" s="13">
        <v>4.3471000000000003E-2</v>
      </c>
      <c r="F24" s="13">
        <v>3.9616999999999999E-2</v>
      </c>
      <c r="G24" s="13">
        <v>4.7841000000000002E-2</v>
      </c>
      <c r="H24" s="13">
        <v>5.8805000000000003E-2</v>
      </c>
      <c r="I24" s="13">
        <v>6.5958000000000003E-2</v>
      </c>
      <c r="J24" s="13">
        <v>6.3920000000000005E-2</v>
      </c>
      <c r="K24" s="13">
        <v>4.4157000000000002E-2</v>
      </c>
      <c r="L24" s="13">
        <v>4.3539000000000001E-2</v>
      </c>
      <c r="M24" s="13">
        <v>3.9137999999999999E-2</v>
      </c>
      <c r="N24" s="13"/>
      <c r="O24" s="11">
        <f>SUM(C24:N24)</f>
        <v>0.53437400000000002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36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32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20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21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22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23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24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25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26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27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28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29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30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31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34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C45" s="36"/>
      <c r="E45" s="26"/>
      <c r="F45" s="24"/>
      <c r="H45" s="32"/>
      <c r="I45" s="32"/>
    </row>
    <row r="46" spans="1:15" x14ac:dyDescent="0.2">
      <c r="C46" s="35"/>
      <c r="D46" s="24"/>
      <c r="E46" s="26"/>
      <c r="H46" s="31"/>
      <c r="J46" s="24"/>
      <c r="K46" s="26"/>
      <c r="L46" s="26"/>
      <c r="M46" s="33"/>
      <c r="N46" s="31"/>
      <c r="O46" s="26"/>
    </row>
    <row r="47" spans="1:15" x14ac:dyDescent="0.2">
      <c r="C47" s="24"/>
      <c r="E47" s="24"/>
      <c r="H47" s="26"/>
      <c r="I47" s="24"/>
      <c r="K47" s="26"/>
      <c r="L47" s="31"/>
      <c r="M47" s="33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2021-12-16T06:31:58Z</dcterms:modified>
</cp:coreProperties>
</file>